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政府性基金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<sst xmlns="http://schemas.openxmlformats.org/spreadsheetml/2006/main" count="46" uniqueCount="42">
  <si>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附件3</t>
  </si>
  <si>
    <t>2022年市级政府性基金预算收支总表（预算调整）</t>
  </si>
  <si>
    <t>单位：万元</t>
  </si>
  <si>
    <t>项    目</t>
  </si>
  <si>
    <t>预算数</t>
  </si>
  <si>
    <t>预算调整</t>
  </si>
  <si>
    <t>调整后预算数</t>
  </si>
  <si>
    <t>一、本级政府性基金收入</t>
  </si>
  <si>
    <t>一、本级政府性基金支出</t>
  </si>
  <si>
    <t>港口建设费收入</t>
  </si>
  <si>
    <t>文化旅游体育与传媒支出</t>
  </si>
  <si>
    <t>国家电影事业发展专项资金收入</t>
  </si>
  <si>
    <t>社会保障和就业支出</t>
  </si>
  <si>
    <t>国有土地收益基金收入</t>
  </si>
  <si>
    <t>城乡社区支出</t>
  </si>
  <si>
    <t>农业土地开发资金收入</t>
  </si>
  <si>
    <t>农林水支出</t>
  </si>
  <si>
    <t>国有土地使用权出让收入</t>
  </si>
  <si>
    <t>交通运输支出</t>
  </si>
  <si>
    <t>彩票公益金收入</t>
  </si>
  <si>
    <t>其他支出</t>
  </si>
  <si>
    <t>城市基础设施配套费收入</t>
  </si>
  <si>
    <t>债务付息支出</t>
  </si>
  <si>
    <t>车辆通行费</t>
  </si>
  <si>
    <t>债务发行费用支出</t>
  </si>
  <si>
    <t>污水处理费收入</t>
  </si>
  <si>
    <t>彩票发行机构和彩票销售机构的业务费用</t>
  </si>
  <si>
    <t>其他政府性基金收入</t>
  </si>
  <si>
    <t>专项债券对应项目专项收入</t>
  </si>
  <si>
    <t>二、上级补助收入</t>
  </si>
  <si>
    <t>二、补助下级支出</t>
  </si>
  <si>
    <t>三、债务转贷收入</t>
  </si>
  <si>
    <t>三、上解支出</t>
  </si>
  <si>
    <t>四、调入资金</t>
  </si>
  <si>
    <t>四、调出资金</t>
  </si>
  <si>
    <t>五、债务还本支出</t>
  </si>
  <si>
    <t>六、债务转贷支出</t>
  </si>
  <si>
    <t>本年支出小计</t>
  </si>
  <si>
    <t>五、上年结转收入</t>
  </si>
  <si>
    <t>结转下年支出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</si>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</sst>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楷体_GB2312"/>
      <family val="2"/>
    </font>
    <font>
      <sz val="12"/>
      <name val="宋体"/>
      <family val="0"/>
    </font>
    <font>
      <sz val="10"/>
      <name val="Arial"/>
      <family val="0"/>
    </font>
    <font>
      <sz val="11"/>
      <name val="黑体"/>
      <family val="3"/>
    </font>
    <font>
      <sz val="16"/>
      <name val="方正小标宋简体"/>
      <family val="4"/>
    </font>
    <font>
      <sz val="10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0"/>
    </font>
    <font>
      <sz val="9"/>
      <name val="楷体_GB2312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44" fillId="17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46" fillId="21" borderId="4" applyNumberFormat="0" applyAlignment="0" applyProtection="0"/>
    <xf numFmtId="0" fontId="47" fillId="17" borderId="5" applyNumberFormat="0" applyAlignment="0" applyProtection="0"/>
    <xf numFmtId="0" fontId="48" fillId="22" borderId="6" applyNumberFormat="0" applyAlignment="0" applyProtection="0"/>
    <xf numFmtId="0" fontId="49" fillId="0" borderId="7" applyNumberFormat="0" applyFill="0" applyAlignment="0" applyProtection="0"/>
    <xf numFmtId="0" fontId="36" fillId="23" borderId="0" applyNumberFormat="0" applyBorder="0" applyAlignment="0" applyProtection="0"/>
    <xf numFmtId="0" fontId="20" fillId="4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52" fillId="28" borderId="0" applyNumberFormat="0" applyBorder="0" applyAlignment="0" applyProtection="0"/>
    <xf numFmtId="0" fontId="0" fillId="29" borderId="0" applyNumberFormat="0" applyBorder="0" applyAlignment="0" applyProtection="0"/>
    <xf numFmtId="0" fontId="53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0" applyNumberFormat="0" applyBorder="0" applyAlignment="0" applyProtection="0"/>
    <xf numFmtId="0" fontId="36" fillId="35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19" applyFont="1" applyFill="1" applyAlignment="1">
      <alignment vertical="center" wrapText="1"/>
    </xf>
    <xf numFmtId="0" fontId="3" fillId="0" borderId="0" xfId="19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9" xfId="15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 applyProtection="1">
      <alignment vertical="center" wrapText="1"/>
      <protection locked="0"/>
    </xf>
    <xf numFmtId="176" fontId="8" fillId="0" borderId="9" xfId="55" applyNumberFormat="1" applyFont="1" applyFill="1" applyBorder="1" applyAlignment="1">
      <alignment horizontal="right" vertical="center"/>
    </xf>
    <xf numFmtId="0" fontId="54" fillId="0" borderId="9" xfId="18" applyFont="1" applyFill="1" applyBorder="1" applyAlignment="1" applyProtection="1">
      <alignment horizontal="left" vertical="center" indent="1"/>
      <protection locked="0"/>
    </xf>
    <xf numFmtId="176" fontId="10" fillId="0" borderId="9" xfId="55" applyNumberFormat="1" applyFont="1" applyFill="1" applyBorder="1" applyAlignment="1">
      <alignment horizontal="right" vertical="center"/>
    </xf>
    <xf numFmtId="0" fontId="8" fillId="0" borderId="9" xfId="15" applyFont="1" applyFill="1" applyBorder="1" applyAlignment="1">
      <alignment vertical="center" wrapText="1"/>
      <protection/>
    </xf>
    <xf numFmtId="176" fontId="8" fillId="0" borderId="9" xfId="15" applyNumberFormat="1" applyFont="1" applyFill="1" applyBorder="1" applyAlignment="1">
      <alignment horizontal="right" vertical="center" wrapText="1"/>
      <protection/>
    </xf>
    <xf numFmtId="0" fontId="11" fillId="0" borderId="9" xfId="0" applyFont="1" applyFill="1" applyBorder="1" applyAlignment="1">
      <alignment/>
    </xf>
    <xf numFmtId="0" fontId="8" fillId="0" borderId="9" xfId="15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0" fontId="3" fillId="0" borderId="0" xfId="19" applyFont="1" applyFill="1" applyAlignment="1">
      <alignment vertical="center"/>
    </xf>
    <xf numFmtId="177" fontId="2" fillId="0" borderId="0" xfId="19" applyNumberFormat="1" applyFont="1" applyFill="1" applyAlignment="1">
      <alignment horizontal="right"/>
    </xf>
    <xf numFmtId="177" fontId="12" fillId="0" borderId="0" xfId="19" applyNumberFormat="1" applyFont="1" applyFill="1" applyAlignment="1">
      <alignment horizontal="right" vertical="center"/>
    </xf>
    <xf numFmtId="0" fontId="7" fillId="0" borderId="9" xfId="15" applyFont="1" applyFill="1" applyBorder="1" applyAlignment="1">
      <alignment horizontal="center" vertical="center"/>
      <protection/>
    </xf>
    <xf numFmtId="3" fontId="8" fillId="0" borderId="9" xfId="17" applyNumberFormat="1" applyFont="1" applyFill="1" applyBorder="1" applyAlignment="1" applyProtection="1">
      <alignment vertical="center"/>
      <protection locked="0"/>
    </xf>
    <xf numFmtId="0" fontId="54" fillId="0" borderId="9" xfId="15" applyFont="1" applyFill="1" applyBorder="1" applyAlignment="1">
      <alignment horizontal="left" vertical="center" wrapText="1" indent="2"/>
      <protection/>
    </xf>
    <xf numFmtId="0" fontId="10" fillId="0" borderId="9" xfId="15" applyFont="1" applyFill="1" applyBorder="1" applyAlignment="1">
      <alignment horizontal="left" vertical="center" wrapText="1" indent="2"/>
      <protection/>
    </xf>
    <xf numFmtId="0" fontId="10" fillId="0" borderId="9" xfId="0" applyFont="1" applyFill="1" applyBorder="1" applyAlignment="1">
      <alignment/>
    </xf>
    <xf numFmtId="0" fontId="8" fillId="0" borderId="9" xfId="15" applyFont="1" applyFill="1" applyBorder="1" applyAlignment="1">
      <alignment vertical="center"/>
      <protection/>
    </xf>
    <xf numFmtId="0" fontId="8" fillId="0" borderId="9" xfId="15" applyFont="1" applyFill="1" applyBorder="1" applyAlignment="1">
      <alignment horizontal="center" vertical="center"/>
      <protection/>
    </xf>
    <xf numFmtId="176" fontId="10" fillId="0" borderId="9" xfId="15" applyNumberFormat="1" applyFont="1" applyFill="1" applyBorder="1" applyAlignment="1">
      <alignment horizontal="right" vertical="center" wrapText="1"/>
      <protection/>
    </xf>
    <xf numFmtId="0" fontId="10" fillId="0" borderId="9" xfId="15" applyFont="1" applyFill="1" applyBorder="1" applyAlignment="1">
      <alignment vertical="center"/>
      <protection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/>
    </xf>
  </cellXfs>
  <cellStyles count="56">
    <cellStyle name="Normal" xfId="0"/>
    <cellStyle name="常规_预决算报人大（草表）" xfId="15"/>
    <cellStyle name="常规 10 2 2 2 2" xfId="16"/>
    <cellStyle name="常规_2014年基金预算" xfId="17"/>
    <cellStyle name="Accent5 - 40% 5" xfId="18"/>
    <cellStyle name="40% - Accent5 4 2" xfId="19"/>
    <cellStyle name="差_安徽 缺口县区测算(地方填报)1 5 2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差_县区合并测算20080423(按照各省比重）_不含人员经费系数_财力性转移支付2010年预算参考数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00" workbookViewId="0" topLeftCell="A1">
      <selection activeCell="I6" sqref="I6"/>
    </sheetView>
  </sheetViews>
  <sheetFormatPr defaultColWidth="7.8515625" defaultRowHeight="15"/>
  <cols>
    <col min="1" max="1" width="31.421875" style="2" customWidth="1"/>
    <col min="2" max="3" width="12.00390625" style="2" customWidth="1"/>
    <col min="4" max="4" width="13.28125" style="2" customWidth="1"/>
    <col min="5" max="5" width="31.421875" style="2" customWidth="1"/>
    <col min="6" max="6" width="12.00390625" style="2" customWidth="1"/>
    <col min="7" max="7" width="12.00390625" style="3" customWidth="1"/>
    <col min="8" max="8" width="13.28125" style="3" customWidth="1"/>
    <col min="9" max="16384" width="7.8515625" style="4" customWidth="1"/>
  </cols>
  <sheetData>
    <row r="1" spans="1:9" ht="21.75" customHeight="1">
      <c r="A1" s="5" t="s">
        <v>0</v>
      </c>
      <c r="B1" s="6"/>
      <c r="C1" s="6"/>
      <c r="D1" s="6"/>
      <c r="E1" s="6"/>
      <c r="F1" s="19"/>
      <c r="G1" s="19"/>
      <c r="H1" s="19"/>
      <c r="I1" s="19"/>
    </row>
    <row r="2" spans="1:8" ht="21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21.75" customHeight="1">
      <c r="A3" s="8"/>
      <c r="B3" s="8"/>
      <c r="C3" s="8"/>
      <c r="D3" s="8"/>
      <c r="E3" s="8"/>
      <c r="G3" s="20"/>
      <c r="H3" s="21" t="s">
        <v>2</v>
      </c>
    </row>
    <row r="4" spans="1:8" ht="21.75" customHeight="1">
      <c r="A4" s="9" t="s">
        <v>3</v>
      </c>
      <c r="B4" s="9" t="s">
        <v>4</v>
      </c>
      <c r="C4" s="9" t="s">
        <v>5</v>
      </c>
      <c r="D4" s="9" t="s">
        <v>6</v>
      </c>
      <c r="E4" s="22" t="s">
        <v>3</v>
      </c>
      <c r="F4" s="9" t="s">
        <v>4</v>
      </c>
      <c r="G4" s="9" t="s">
        <v>5</v>
      </c>
      <c r="H4" s="9" t="s">
        <v>6</v>
      </c>
    </row>
    <row r="5" spans="1:8" ht="25.5" customHeight="1">
      <c r="A5" s="10" t="s">
        <v>7</v>
      </c>
      <c r="B5" s="11">
        <v>8161305</v>
      </c>
      <c r="C5" s="11"/>
      <c r="D5" s="11">
        <f aca="true" t="shared" si="0" ref="D5:D15">B5+C5</f>
        <v>8161305</v>
      </c>
      <c r="E5" s="23" t="s">
        <v>8</v>
      </c>
      <c r="F5" s="11">
        <v>7356912</v>
      </c>
      <c r="G5" s="11">
        <f>SUM(G6:G13)</f>
        <v>214261</v>
      </c>
      <c r="H5" s="11">
        <f aca="true" t="shared" si="1" ref="H5:H13">F5+G5</f>
        <v>7571173</v>
      </c>
    </row>
    <row r="6" spans="1:8" ht="25.5" customHeight="1">
      <c r="A6" s="12" t="s">
        <v>9</v>
      </c>
      <c r="B6" s="13"/>
      <c r="C6" s="13"/>
      <c r="D6" s="13"/>
      <c r="E6" s="24" t="s">
        <v>10</v>
      </c>
      <c r="F6" s="13"/>
      <c r="G6" s="13"/>
      <c r="H6" s="13"/>
    </row>
    <row r="7" spans="1:8" ht="25.5" customHeight="1">
      <c r="A7" s="12" t="s">
        <v>11</v>
      </c>
      <c r="B7" s="13"/>
      <c r="C7" s="13"/>
      <c r="D7" s="13"/>
      <c r="E7" s="24" t="s">
        <v>12</v>
      </c>
      <c r="F7" s="13"/>
      <c r="G7" s="13"/>
      <c r="H7" s="13"/>
    </row>
    <row r="8" spans="1:8" ht="25.5" customHeight="1">
      <c r="A8" s="12" t="s">
        <v>13</v>
      </c>
      <c r="B8" s="13">
        <v>80000</v>
      </c>
      <c r="C8" s="13"/>
      <c r="D8" s="13">
        <f t="shared" si="0"/>
        <v>80000</v>
      </c>
      <c r="E8" s="24" t="s">
        <v>14</v>
      </c>
      <c r="F8" s="13">
        <v>4034436</v>
      </c>
      <c r="G8" s="13"/>
      <c r="H8" s="13">
        <f t="shared" si="1"/>
        <v>4034436</v>
      </c>
    </row>
    <row r="9" spans="1:8" ht="25.5" customHeight="1">
      <c r="A9" s="12" t="s">
        <v>15</v>
      </c>
      <c r="B9" s="13"/>
      <c r="C9" s="13"/>
      <c r="D9" s="13"/>
      <c r="E9" s="24" t="s">
        <v>16</v>
      </c>
      <c r="F9" s="13"/>
      <c r="G9" s="13"/>
      <c r="H9" s="13"/>
    </row>
    <row r="10" spans="1:8" ht="25.5" customHeight="1">
      <c r="A10" s="12" t="s">
        <v>17</v>
      </c>
      <c r="B10" s="13">
        <v>7720000</v>
      </c>
      <c r="C10" s="13"/>
      <c r="D10" s="13">
        <f t="shared" si="0"/>
        <v>7720000</v>
      </c>
      <c r="E10" s="24" t="s">
        <v>18</v>
      </c>
      <c r="F10" s="13">
        <v>26208</v>
      </c>
      <c r="G10" s="13"/>
      <c r="H10" s="13">
        <f t="shared" si="1"/>
        <v>26208</v>
      </c>
    </row>
    <row r="11" spans="1:8" ht="25.5" customHeight="1">
      <c r="A11" s="12" t="s">
        <v>19</v>
      </c>
      <c r="B11" s="13">
        <v>45703</v>
      </c>
      <c r="C11" s="13"/>
      <c r="D11" s="13">
        <f t="shared" si="0"/>
        <v>45703</v>
      </c>
      <c r="E11" s="24" t="s">
        <v>20</v>
      </c>
      <c r="F11" s="13">
        <v>2663333</v>
      </c>
      <c r="G11" s="13">
        <f>206000+8261</f>
        <v>214261</v>
      </c>
      <c r="H11" s="13">
        <f t="shared" si="1"/>
        <v>2877594</v>
      </c>
    </row>
    <row r="12" spans="1:8" ht="25.5" customHeight="1">
      <c r="A12" s="12" t="s">
        <v>21</v>
      </c>
      <c r="B12" s="13">
        <v>180000</v>
      </c>
      <c r="C12" s="13"/>
      <c r="D12" s="13">
        <f t="shared" si="0"/>
        <v>180000</v>
      </c>
      <c r="E12" s="24" t="s">
        <v>22</v>
      </c>
      <c r="F12" s="13">
        <v>628335</v>
      </c>
      <c r="G12" s="13"/>
      <c r="H12" s="13">
        <f t="shared" si="1"/>
        <v>628335</v>
      </c>
    </row>
    <row r="13" spans="1:8" ht="25.5" customHeight="1">
      <c r="A13" s="12" t="s">
        <v>23</v>
      </c>
      <c r="B13" s="13">
        <v>26588</v>
      </c>
      <c r="C13" s="13"/>
      <c r="D13" s="13">
        <f t="shared" si="0"/>
        <v>26588</v>
      </c>
      <c r="E13" s="24" t="s">
        <v>24</v>
      </c>
      <c r="F13" s="13">
        <v>4600</v>
      </c>
      <c r="G13" s="13"/>
      <c r="H13" s="13">
        <f t="shared" si="1"/>
        <v>4600</v>
      </c>
    </row>
    <row r="14" spans="1:8" ht="25.5" customHeight="1">
      <c r="A14" s="12" t="s">
        <v>25</v>
      </c>
      <c r="B14" s="13">
        <v>109000</v>
      </c>
      <c r="C14" s="13"/>
      <c r="D14" s="13">
        <f t="shared" si="0"/>
        <v>109000</v>
      </c>
      <c r="E14" s="25"/>
      <c r="F14" s="13"/>
      <c r="G14" s="13"/>
      <c r="H14" s="13"/>
    </row>
    <row r="15" spans="1:8" ht="25.5" customHeight="1">
      <c r="A15" s="12" t="s">
        <v>26</v>
      </c>
      <c r="B15" s="13">
        <v>14</v>
      </c>
      <c r="C15" s="13"/>
      <c r="D15" s="13">
        <f t="shared" si="0"/>
        <v>14</v>
      </c>
      <c r="E15" s="25"/>
      <c r="F15" s="13"/>
      <c r="G15" s="13"/>
      <c r="H15" s="13"/>
    </row>
    <row r="16" spans="1:8" ht="25.5" customHeight="1">
      <c r="A16" s="12" t="s">
        <v>27</v>
      </c>
      <c r="B16" s="13"/>
      <c r="C16" s="13"/>
      <c r="D16" s="13"/>
      <c r="E16" s="25"/>
      <c r="F16" s="13"/>
      <c r="G16" s="13"/>
      <c r="H16" s="13"/>
    </row>
    <row r="17" spans="1:8" ht="25.5" customHeight="1">
      <c r="A17" s="12" t="s">
        <v>28</v>
      </c>
      <c r="B17" s="13"/>
      <c r="C17" s="13"/>
      <c r="D17" s="13"/>
      <c r="E17" s="26"/>
      <c r="F17" s="26"/>
      <c r="G17" s="26"/>
      <c r="H17" s="26"/>
    </row>
    <row r="18" spans="1:8" ht="25.5" customHeight="1">
      <c r="A18" s="14" t="s">
        <v>29</v>
      </c>
      <c r="B18" s="11">
        <v>10741</v>
      </c>
      <c r="C18" s="11"/>
      <c r="D18" s="11">
        <f>B18+C18</f>
        <v>10741</v>
      </c>
      <c r="E18" s="27" t="s">
        <v>30</v>
      </c>
      <c r="F18" s="11">
        <v>1777032</v>
      </c>
      <c r="G18" s="11"/>
      <c r="H18" s="11">
        <f aca="true" t="shared" si="2" ref="H18:H23">F18+G18</f>
        <v>1777032</v>
      </c>
    </row>
    <row r="19" spans="1:8" ht="25.5" customHeight="1">
      <c r="A19" s="14" t="s">
        <v>31</v>
      </c>
      <c r="B19" s="11">
        <v>8000000</v>
      </c>
      <c r="C19" s="11">
        <v>1286000</v>
      </c>
      <c r="D19" s="11">
        <f>B19+C19</f>
        <v>9286000</v>
      </c>
      <c r="E19" s="27" t="s">
        <v>32</v>
      </c>
      <c r="F19" s="13"/>
      <c r="G19" s="13"/>
      <c r="H19" s="11"/>
    </row>
    <row r="20" spans="1:8" ht="25.5" customHeight="1">
      <c r="A20" s="14" t="s">
        <v>33</v>
      </c>
      <c r="B20" s="15"/>
      <c r="C20" s="15"/>
      <c r="D20" s="15"/>
      <c r="E20" s="27" t="s">
        <v>34</v>
      </c>
      <c r="F20" s="11">
        <v>1500000</v>
      </c>
      <c r="G20" s="11"/>
      <c r="H20" s="11">
        <f t="shared" si="2"/>
        <v>1500000</v>
      </c>
    </row>
    <row r="21" spans="1:8" ht="25.5" customHeight="1">
      <c r="A21" s="14"/>
      <c r="B21" s="15"/>
      <c r="C21" s="15"/>
      <c r="D21" s="15"/>
      <c r="E21" s="27" t="s">
        <v>35</v>
      </c>
      <c r="F21" s="11">
        <v>586044</v>
      </c>
      <c r="G21" s="11"/>
      <c r="H21" s="11">
        <f t="shared" si="2"/>
        <v>586044</v>
      </c>
    </row>
    <row r="22" spans="1:9" ht="25.5" customHeight="1">
      <c r="A22" s="16"/>
      <c r="B22" s="15"/>
      <c r="C22" s="15"/>
      <c r="D22" s="15"/>
      <c r="E22" s="27" t="s">
        <v>36</v>
      </c>
      <c r="F22" s="11">
        <v>5385700</v>
      </c>
      <c r="G22" s="11">
        <f>1080000-8261</f>
        <v>1071739</v>
      </c>
      <c r="H22" s="11">
        <f t="shared" si="2"/>
        <v>6457439</v>
      </c>
      <c r="I22" s="32"/>
    </row>
    <row r="23" spans="1:9" ht="25.5" customHeight="1">
      <c r="A23" s="14"/>
      <c r="B23" s="11"/>
      <c r="C23" s="11"/>
      <c r="D23" s="11"/>
      <c r="E23" s="28" t="s">
        <v>37</v>
      </c>
      <c r="F23" s="11">
        <v>16605688</v>
      </c>
      <c r="G23" s="11">
        <f>G22+G21+G20+G19+G18+G5</f>
        <v>1286000</v>
      </c>
      <c r="H23" s="11">
        <f t="shared" si="2"/>
        <v>17891688</v>
      </c>
      <c r="I23" s="32"/>
    </row>
    <row r="24" spans="1:9" ht="25.5" customHeight="1">
      <c r="A24" s="14" t="s">
        <v>38</v>
      </c>
      <c r="B24" s="11">
        <v>433642</v>
      </c>
      <c r="C24" s="11"/>
      <c r="D24" s="11">
        <f>B24+C24</f>
        <v>433642</v>
      </c>
      <c r="E24" s="27" t="s">
        <v>39</v>
      </c>
      <c r="F24" s="29"/>
      <c r="G24" s="29"/>
      <c r="H24" s="15"/>
      <c r="I24" s="32"/>
    </row>
    <row r="25" spans="1:9" ht="25.5" customHeight="1">
      <c r="A25" s="14"/>
      <c r="B25" s="13"/>
      <c r="C25" s="13"/>
      <c r="D25" s="13"/>
      <c r="E25" s="30"/>
      <c r="F25" s="29"/>
      <c r="G25" s="29"/>
      <c r="H25" s="15"/>
      <c r="I25" s="32"/>
    </row>
    <row r="26" spans="1:8" ht="25.5" customHeight="1">
      <c r="A26" s="17" t="s">
        <v>40</v>
      </c>
      <c r="B26" s="11">
        <v>16605688</v>
      </c>
      <c r="C26" s="11">
        <f>C24+C20+C19+C18+C5</f>
        <v>1286000</v>
      </c>
      <c r="D26" s="11">
        <f>B26+C26</f>
        <v>17891688</v>
      </c>
      <c r="E26" s="31" t="s">
        <v>41</v>
      </c>
      <c r="F26" s="11">
        <v>16605688</v>
      </c>
      <c r="G26" s="11">
        <f>G24+G23</f>
        <v>1286000</v>
      </c>
      <c r="H26" s="11">
        <f>F26+G26</f>
        <v>17891688</v>
      </c>
    </row>
    <row r="27" spans="1:8" ht="25.5" customHeight="1">
      <c r="A27" s="18"/>
      <c r="B27" s="18"/>
      <c r="C27" s="18"/>
      <c r="D27" s="18"/>
      <c r="E27" s="18"/>
      <c r="F27" s="18"/>
      <c r="G27" s="18"/>
      <c r="H27" s="18"/>
    </row>
  </sheetData>
  <sheetProtection/>
  <mergeCells count="2">
    <mergeCell ref="A2:H2"/>
    <mergeCell ref="A27:H27"/>
  </mergeCells>
  <printOptions horizontalCentered="1"/>
  <pageMargins left="0.7513888888888889" right="0.7513888888888889" top="0.8027777777777778" bottom="0.8027777777777778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2022-05-10T13:00:20Z</dcterms:created>
  <dcterms:modified xsi:type="dcterms:W3CDTF">2022-11-15T11:19:55Z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CE2C80B508ED4CC290FDB16B73A30A0E</vt:lpwstr>
  </property>
  <property fmtid="{D5CDD505-2E9C-101B-9397-08002B2CF9AE}" pid="4" name="퀀_generated_2.-2147483648">
    <vt:i4>2052</vt:i4>
  </property>
</Properties>
</file>